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3\1 výzva\"/>
    </mc:Choice>
  </mc:AlternateContent>
  <xr:revisionPtr revIDLastSave="0" documentId="13_ncr:1_{54F3A90B-8623-43B9-B61B-435D4333B61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T9" i="1"/>
  <c r="S8" i="1" l="1"/>
  <c r="P9" i="1"/>
  <c r="S9" i="1"/>
  <c r="S7" i="1"/>
  <c r="P7" i="1"/>
  <c r="Q12" i="1" s="1"/>
  <c r="R12" i="1" l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<sst xmlns="http://schemas.openxmlformats.org/spreadsheetml/2006/main" count="50" uniqueCount="47">
  <si>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</si>
  <si>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</si>
  <si>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</si>
  <si>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</si>
  <si>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</si>
  <si>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</si>
  <si>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</si>
  <si>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</si>
  <si>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</si>
  <si>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</si>
  <si>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</si>
  <si>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</si>
  <si>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</si>
  <si>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</si>
  <si>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</si>
  <si>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</si>
  <si>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</si>
  <si>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</si>
  <si>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</si>
  <si>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</si>
  <si>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</si>
  <si>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</si>
  <si>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</si>
  <si>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</si>
  <si>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</si>
  <si>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</si>
  <si>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</si>
  <si>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</si>
  <si>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</si>
  <si>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</si>
  <si>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</si>
  <si>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Samostatná faktura</t>
  </si>
  <si>
    <t>30 dní</t>
  </si>
  <si>
    <t xml:space="preserve">Příloha č. 2 Kupní smlouvy - technická specifikace
Výpočetní technika (III.) 113 - 2024 </t>
  </si>
  <si>
    <t>Výkonná pracovní PC</t>
  </si>
  <si>
    <t>2 x F2                                                       Puncochar UN507                                        Straka UN506</t>
  </si>
  <si>
    <t>soucast F2 na polozce 1.</t>
  </si>
  <si>
    <t>Ing. Miroslav Flídr, Ph.D.,
Tel.: 37763 2559</t>
  </si>
  <si>
    <t>Technická 8,
301 00 Plzeň,
Fakulta aplikovaných věd - NTIS,
místnost UN 508</t>
  </si>
  <si>
    <t>NE</t>
  </si>
  <si>
    <r>
      <rPr>
        <b/>
        <sz val="11"/>
        <color theme="1"/>
        <rFont val="Calibri"/>
        <family val="2"/>
        <charset val="238"/>
        <scheme val="minor"/>
      </rPr>
      <t>OS:</t>
    </r>
    <r>
      <rPr>
        <sz val="11"/>
        <color theme="1"/>
        <rFont val="Calibri"/>
        <family val="2"/>
        <charset val="238"/>
        <scheme val="minor"/>
      </rPr>
      <t xml:space="preserve"> Operační systém Windows 11 Pro 64 bit, předinstalovaný (nesmí to být licence typu K12 (EDU)). 
OS Windows požadujeme z důvodu kompatibility s interními aplikacemi ZČU (Stag, Magion,...).
Existence ovladačů pro Win11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Existence ovladačů použitého HW v jádře Linuxu.</t>
    </r>
  </si>
  <si>
    <t>27" QHD monitor</t>
  </si>
  <si>
    <t>Záruka na zboží min. 3 roky, servis NBD On-Site.</t>
  </si>
  <si>
    <r>
      <t xml:space="preserve">27" LCD panel.
Rozlišení min. 2560 x 1440 bodů.
Formát obrazu 16:10 nebo 16:9.
Pozorovací úhly min. 178°.
Technologie obrazovky IPS nebo PVA a deriváty.
LED podsvícení.
Antireflexní nebo matný povrch; filtr modrého světelného spektra.
Pivot.
Minimálně 1x digitální rozhraní DisplayPort a min. 1x rozhraní  HDMI; DisplayPort kabel s min. délkou 1,8 m v dodávce; zabudovaný USB hub s minimálně 2x USB 3.2 Gen1 porty; minimálně 1x USB Type-C port s funkcí power delivery (s napájením minimálně výkonem 65W) a podporou technologie DisplayPort.
Odezva maximálně 6 ms.
Jas minimálně 350 cd/m2.
Kontrast min. 1000:1.
Záruka min. 3 roky NBD On-Site.
</t>
    </r>
    <r>
      <rPr>
        <sz val="11"/>
        <rFont val="Calibri"/>
        <family val="2"/>
        <charset val="238"/>
        <scheme val="minor"/>
      </rPr>
      <t>Třída energetické účinnosti v rozpětí A až F.</t>
    </r>
  </si>
  <si>
    <t>Pokud financováno z projektových prostředků, pak ŘEŠITEL uvede: NÁZEV A ČÍSLO DOTAČNÍHO PROJEKTU</t>
  </si>
  <si>
    <t>Záruka na zboží min. 60 měsíců, servis NBD on site.</t>
  </si>
  <si>
    <r>
      <rPr>
        <b/>
        <sz val="11"/>
        <color theme="1"/>
        <rFont val="Calibri"/>
        <family val="2"/>
        <charset val="238"/>
        <scheme val="minor"/>
      </rPr>
      <t>CPU:</t>
    </r>
    <r>
      <rPr>
        <sz val="11"/>
        <color theme="1"/>
        <rFont val="Calibri"/>
        <family val="2"/>
        <charset val="238"/>
        <scheme val="minor"/>
      </rPr>
      <t xml:space="preserve"> Výkon procesoru v Passmark CPU min. 49 500 bodů podle Passmark CPU Mark na adrese http://www.cpubenchmark.net/high_end_cpus.html, min. 32MB mezipaměti L3, minimálně 24 vláken/threadů.
</t>
    </r>
    <r>
      <rPr>
        <b/>
        <sz val="11"/>
        <color theme="1"/>
        <rFont val="Calibri"/>
        <family val="2"/>
        <charset val="238"/>
        <scheme val="minor"/>
      </rPr>
      <t>VGA:</t>
    </r>
    <r>
      <rPr>
        <sz val="11"/>
        <color theme="1"/>
        <rFont val="Calibri"/>
        <family val="2"/>
        <charset val="238"/>
        <scheme val="minor"/>
      </rPr>
      <t xml:space="preserve"> Integrovaná grafická karta s výkonem minimálně 1 800 bodů podle Passmark GPU na adrese https://www.videocardbenchmark.net/high_end_gpus.html.
</t>
    </r>
    <r>
      <rPr>
        <b/>
        <sz val="11"/>
        <color theme="1"/>
        <rFont val="Calibri"/>
        <family val="2"/>
        <charset val="238"/>
        <scheme val="minor"/>
      </rPr>
      <t>RAM:</t>
    </r>
    <r>
      <rPr>
        <sz val="11"/>
        <color theme="1"/>
        <rFont val="Calibri"/>
        <family val="2"/>
        <charset val="238"/>
        <scheme val="minor"/>
      </rPr>
      <t xml:space="preserve"> Minimálně 64 GB operační paměti typu DDR5 rozšiřitelné až na 128GB bez výměny původních paměťových modulů.
Úložiště: SSD disk min.1 TB ve slotě M.2 PCIe NVMe.
</t>
    </r>
    <r>
      <rPr>
        <b/>
        <sz val="11"/>
        <color theme="1"/>
        <rFont val="Calibri"/>
        <family val="2"/>
        <charset val="238"/>
        <scheme val="minor"/>
      </rPr>
      <t>Porty:</t>
    </r>
    <r>
      <rPr>
        <sz val="11"/>
        <color theme="1"/>
        <rFont val="Calibri"/>
        <family val="2"/>
        <charset val="238"/>
        <scheme val="minor"/>
      </rPr>
      <t xml:space="preserve"> Minimálně 4x USB porty na čelní straně, z toho minimálně 1x USB 3.2 Gen 2 port Type A a 1x USB-C USB 3.2 Ge</t>
    </r>
    <r>
      <rPr>
        <sz val="11"/>
        <rFont val="Calibri"/>
        <family val="2"/>
        <charset val="238"/>
        <scheme val="minor"/>
      </rPr>
      <t>n 2x2</t>
    </r>
    <r>
      <rPr>
        <sz val="11"/>
        <color theme="1"/>
        <rFont val="Calibri"/>
        <family val="2"/>
        <charset val="238"/>
        <scheme val="minor"/>
      </rPr>
      <t xml:space="preserve"> port s funkcí power delivery; min. dva videovýstupy DisplayPort 1.4; vstup na mikrofon, min. 1x sluchátkový výstup.
</t>
    </r>
    <r>
      <rPr>
        <b/>
        <sz val="11"/>
        <color theme="1"/>
        <rFont val="Calibri"/>
        <family val="2"/>
        <charset val="238"/>
        <scheme val="minor"/>
      </rPr>
      <t>Další vlastnosti</t>
    </r>
    <r>
      <rPr>
        <sz val="11"/>
        <color theme="1"/>
        <rFont val="Calibri"/>
        <family val="2"/>
        <charset val="238"/>
        <scheme val="minor"/>
      </rPr>
      <t xml:space="preserve">: čtečka paměťových karet Secure Digital (SD, SDHC, SDXC); integrovaná minimálně 1GbE síťová karta; grafický výstup HDMI nebo Displayport; skříň nesmí být plombovaná a musí umožňovat beznástrojové otevření; podpora bootování z USB; zdroj min. 700W s účinností alespoň 90%; přítomnost rozšiřujícího slotu PCI Express 5.0 x16
</t>
    </r>
    <r>
      <rPr>
        <b/>
        <sz val="11"/>
        <color theme="1"/>
        <rFont val="Calibri"/>
        <family val="2"/>
        <charset val="238"/>
        <scheme val="minor"/>
      </rPr>
      <t>Požadované příslušenství:</t>
    </r>
    <r>
      <rPr>
        <sz val="11"/>
        <color theme="1"/>
        <rFont val="Calibri"/>
        <family val="2"/>
        <charset val="238"/>
        <scheme val="minor"/>
      </rPr>
      <t xml:space="preserve"> CZ klavesnice a optická drátová myš 3tl./kolečko.
</t>
    </r>
    <r>
      <rPr>
        <b/>
        <sz val="11"/>
        <color theme="1"/>
        <rFont val="Calibri"/>
        <family val="2"/>
        <charset val="238"/>
        <scheme val="minor"/>
      </rPr>
      <t xml:space="preserve">Záruka </t>
    </r>
    <r>
      <rPr>
        <sz val="11"/>
        <color theme="1"/>
        <rFont val="Calibri"/>
        <family val="2"/>
        <charset val="238"/>
        <scheme val="minor"/>
      </rPr>
      <t>na zboží min. 60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</si>
</sst>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20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27" fillId="4" borderId="19" xfId="0" applyFont="1" applyFill="1" applyBorder="1" applyAlignment="1" applyProtection="1">
      <alignment horizontal="center" vertical="center" wrapText="1"/>
      <protection locked="0"/>
    </xf>
    <xf numFmtId="0" fontId="27" fillId="4" borderId="17" xfId="0" applyFont="1" applyFill="1" applyBorder="1" applyAlignment="1" applyProtection="1">
      <alignment horizontal="center" vertical="center" wrapTex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showZeros="0" tabSelected="1" zoomScaleNormal="100" workbookViewId="0">
      <selection activeCell="G9" sqref="G9:H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0" customWidth="1"/>
    <col min="5" max="5" width="10.5703125" style="22" customWidth="1"/>
    <col min="6" max="6" width="143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6.5703125" style="1" hidden="1" customWidth="1"/>
    <col min="12" max="12" width="30.7109375" style="1" customWidth="1"/>
    <col min="13" max="13" width="27.28515625" style="1" customWidth="1"/>
    <col min="14" max="14" width="31.42578125" style="6" customWidth="1"/>
    <col min="15" max="15" width="27.28515625" style="6" customWidth="1"/>
    <col min="16" max="16" width="20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85546875" style="1" hidden="1" customWidth="1"/>
    <col min="22" max="22" width="35.140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9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30</v>
      </c>
      <c r="H6" s="30" t="s">
        <v>23</v>
      </c>
      <c r="I6" s="31" t="s">
        <v>15</v>
      </c>
      <c r="J6" s="29" t="s">
        <v>16</v>
      </c>
      <c r="K6" s="29" t="s">
        <v>44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34.75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26</v>
      </c>
      <c r="F7" s="41" t="s">
        <v>46</v>
      </c>
      <c r="G7" s="112"/>
      <c r="H7" s="115"/>
      <c r="I7" s="42" t="s">
        <v>31</v>
      </c>
      <c r="J7" s="43" t="s">
        <v>39</v>
      </c>
      <c r="K7" s="44"/>
      <c r="L7" s="45" t="s">
        <v>45</v>
      </c>
      <c r="M7" s="46" t="s">
        <v>37</v>
      </c>
      <c r="N7" s="47" t="s">
        <v>38</v>
      </c>
      <c r="O7" s="48" t="s">
        <v>32</v>
      </c>
      <c r="P7" s="49">
        <f>D7*Q7</f>
        <v>66400</v>
      </c>
      <c r="Q7" s="50">
        <v>33200</v>
      </c>
      <c r="R7" s="117">
        <v>1</v>
      </c>
      <c r="S7" s="51">
        <f>D7*R7</f>
        <v>2</v>
      </c>
      <c r="T7" s="52" t="str">
        <f>IF(ISNUMBER(R7+R8), IF(R7+R8&gt;Q7,"NEVYHOVUJE","VYHOVUJE")," ")</f>
        <v>VYHOVUJE</v>
      </c>
      <c r="U7" s="53" t="s">
        <v>35</v>
      </c>
      <c r="V7" s="54" t="s">
        <v>29</v>
      </c>
    </row>
    <row r="8" spans="1:22" ht="111" customHeight="1" x14ac:dyDescent="0.25">
      <c r="A8" s="36"/>
      <c r="B8" s="55"/>
      <c r="C8" s="56"/>
      <c r="D8" s="57"/>
      <c r="E8" s="58"/>
      <c r="F8" s="59" t="s">
        <v>40</v>
      </c>
      <c r="G8" s="113"/>
      <c r="H8" s="60" t="s">
        <v>39</v>
      </c>
      <c r="I8" s="61"/>
      <c r="J8" s="62"/>
      <c r="K8" s="63"/>
      <c r="L8" s="64"/>
      <c r="M8" s="65"/>
      <c r="N8" s="65"/>
      <c r="O8" s="66"/>
      <c r="P8" s="67"/>
      <c r="Q8" s="68"/>
      <c r="R8" s="118">
        <v>1</v>
      </c>
      <c r="S8" s="69">
        <f>D7*R8</f>
        <v>2</v>
      </c>
      <c r="T8" s="70"/>
      <c r="U8" s="71"/>
      <c r="V8" s="72"/>
    </row>
    <row r="9" spans="1:22" ht="274.5" customHeight="1" thickBot="1" x14ac:dyDescent="0.3">
      <c r="A9" s="36"/>
      <c r="B9" s="73">
        <v>2</v>
      </c>
      <c r="C9" s="74" t="s">
        <v>41</v>
      </c>
      <c r="D9" s="75">
        <v>2</v>
      </c>
      <c r="E9" s="76" t="s">
        <v>26</v>
      </c>
      <c r="F9" s="77" t="s">
        <v>43</v>
      </c>
      <c r="G9" s="114"/>
      <c r="H9" s="116"/>
      <c r="I9" s="78"/>
      <c r="J9" s="79"/>
      <c r="K9" s="80"/>
      <c r="L9" s="81" t="s">
        <v>42</v>
      </c>
      <c r="M9" s="82"/>
      <c r="N9" s="82"/>
      <c r="O9" s="83"/>
      <c r="P9" s="84">
        <f>D9*Q9</f>
        <v>12800</v>
      </c>
      <c r="Q9" s="85">
        <v>6400</v>
      </c>
      <c r="R9" s="119">
        <v>1</v>
      </c>
      <c r="S9" s="86">
        <f>D9*R9</f>
        <v>2</v>
      </c>
      <c r="T9" s="87" t="str">
        <f t="shared" ref="T9" si="0">IF(ISNUMBER(R9), IF(R9&gt;Q9,"NEVYHOVUJE","VYHOVUJE")," ")</f>
        <v>VYHOVUJE</v>
      </c>
      <c r="U9" s="88" t="s">
        <v>36</v>
      </c>
      <c r="V9" s="89" t="s">
        <v>11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25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24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79200</v>
      </c>
      <c r="R12" s="104">
        <f>SUM(S7:S9)</f>
        <v>6</v>
      </c>
      <c r="S12" s="105"/>
      <c r="T12" s="106"/>
    </row>
    <row r="13" spans="1:22" ht="15.75" thickTop="1" x14ac:dyDescent="0.25">
      <c r="B13" s="107" t="s">
        <v>28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E7RiHeyFzn5rjHY234IjvqR7LsR3toc2dZRbh/k90x7IQZGHdWFjMeuBFxTC80OqDJMd+99H7cc8LhkLBSAGww==" saltValue="8gTvEM1p0BMIuOqWT6670w==" spinCount="100000" sheet="1" objects="1" scenarios="1"/>
  <mergeCells count="24">
    <mergeCell ref="B1:D1"/>
    <mergeCell ref="G5:H5"/>
    <mergeCell ref="G2:N3"/>
    <mergeCell ref="B13:G13"/>
    <mergeCell ref="R12:T12"/>
    <mergeCell ref="R11:T11"/>
    <mergeCell ref="B11:G11"/>
    <mergeCell ref="B12:H12"/>
    <mergeCell ref="B7:B8"/>
    <mergeCell ref="C7:C8"/>
    <mergeCell ref="D7:D8"/>
    <mergeCell ref="E7:E8"/>
    <mergeCell ref="I7:I9"/>
    <mergeCell ref="J7:J9"/>
    <mergeCell ref="K7:K9"/>
    <mergeCell ref="M7:M9"/>
    <mergeCell ref="N7:N9"/>
    <mergeCell ref="O7:O9"/>
    <mergeCell ref="L7:L8"/>
    <mergeCell ref="Q7:Q8"/>
    <mergeCell ref="P7:P8"/>
    <mergeCell ref="T7:T8"/>
    <mergeCell ref="V7:V8"/>
    <mergeCell ref="U7:U8"/>
  </mergeCells>
  <conditionalFormatting sqref="B7 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">
    <cfRule type="containsBlanks" dxfId="6" priority="1">
      <formula>LEN(TRIM(D7))=0</formula>
    </cfRule>
  </conditionalFormatting>
  <conditionalFormatting sqref="G7:H9 R7:R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9">
    <cfRule type="notContainsBlanks" dxfId="2" priority="70">
      <formula>LEN(TRIM(G7))&gt;0</formula>
    </cfRule>
  </conditionalFormatting>
  <conditionalFormatting sqref="T7: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2024-07-17T08:59:36Z</cp:lastPrinted>
  <dcterms:created xsi:type="dcterms:W3CDTF">2014-03-05T12:43:32Z</dcterms:created>
  <dcterms:modified xsi:type="dcterms:W3CDTF">2024-07-30T10:48:55Z</dcterms:modified>
</cp:coreProperties>
</file>